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8022792B-3CF7-423F-9B9D-1DA378F446F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Pharm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H35" i="2"/>
  <c r="G35" i="2"/>
  <c r="F35" i="2"/>
  <c r="E35" i="2"/>
  <c r="D35" i="2"/>
  <c r="C35" i="2"/>
  <c r="I33" i="2"/>
  <c r="H33" i="2"/>
  <c r="G33" i="2"/>
  <c r="F33" i="2"/>
  <c r="E33" i="2"/>
  <c r="D33" i="2"/>
  <c r="C33" i="2"/>
  <c r="J31" i="2"/>
  <c r="I31" i="2"/>
  <c r="H31" i="2"/>
  <c r="G31" i="2"/>
  <c r="F31" i="2"/>
  <c r="E31" i="2"/>
  <c r="M31" i="2" s="1"/>
  <c r="D31" i="2"/>
  <c r="L31" i="2" s="1"/>
  <c r="C31" i="2"/>
  <c r="K31" i="2" s="1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M26" i="2" s="1"/>
  <c r="D26" i="2"/>
  <c r="L26" i="2" s="1"/>
  <c r="C26" i="2"/>
  <c r="K26" i="2" s="1"/>
  <c r="I25" i="2"/>
  <c r="H25" i="2"/>
  <c r="G25" i="2"/>
  <c r="F25" i="2"/>
  <c r="E25" i="2"/>
  <c r="D25" i="2"/>
  <c r="C25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M10" i="2" s="1"/>
  <c r="D10" i="2"/>
  <c r="L10" i="2" s="1"/>
  <c r="C10" i="2"/>
  <c r="K10" i="2" s="1"/>
  <c r="I9" i="2"/>
  <c r="H9" i="2"/>
  <c r="G9" i="2"/>
  <c r="F9" i="2"/>
  <c r="E9" i="2"/>
  <c r="D9" i="2"/>
  <c r="C9" i="2"/>
  <c r="B36" i="2" l="1"/>
  <c r="L24" i="2"/>
  <c r="K24" i="2"/>
  <c r="J24" i="2"/>
  <c r="I24" i="2"/>
  <c r="H24" i="2"/>
  <c r="G24" i="2"/>
  <c r="F24" i="2"/>
  <c r="E24" i="2"/>
  <c r="D24" i="2"/>
  <c r="C24" i="2"/>
  <c r="B20" i="2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E36" i="2"/>
  <c r="I36" i="2"/>
  <c r="M36" i="2"/>
  <c r="F36" i="2"/>
  <c r="J36" i="2"/>
  <c r="C36" i="2"/>
  <c r="G36" i="2"/>
  <c r="K36" i="2"/>
  <c r="D20" i="2"/>
  <c r="L20" i="2"/>
  <c r="H20" i="2"/>
  <c r="C20" i="2"/>
  <c r="G20" i="2"/>
  <c r="K20" i="2"/>
  <c r="D36" i="2"/>
  <c r="H36" i="2"/>
  <c r="L36" i="2"/>
  <c r="F20" i="2"/>
  <c r="J20" i="2"/>
</calcChain>
</file>

<file path=xl/sharedStrings.xml><?xml version="1.0" encoding="utf-8"?>
<sst xmlns="http://schemas.openxmlformats.org/spreadsheetml/2006/main" count="59" uniqueCount="33">
  <si>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</si>
  <si>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</si>
  <si>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</si>
  <si>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</si>
  <si>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</si>
  <si>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</si>
  <si>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</si>
  <si>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</si>
  <si>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</si>
  <si>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</si>
  <si>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</si>
  <si>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</si>
  <si>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</si>
  <si>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</si>
  <si>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</si>
  <si>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</si>
  <si>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</si>
  <si>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</si>
  <si>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</si>
  <si>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</si>
  <si>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</si>
  <si>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</si>
  <si>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</si>
  <si>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</si>
  <si>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</si>
  <si>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</si>
  <si>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Pharmacy</t>
  </si>
  <si>
    <t>Tuition and Fees for Non-Resident Pharmacy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</si>
  <si>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</si>
  <si>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</si>
  <si>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</si>
  <si>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</si>
  <si>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Pharmacy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</si>
</sst>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7" fontId="6" fillId="2" borderId="5" xfId="1" applyNumberFormat="1" applyFont="1" applyFill="1" applyBorder="1" applyAlignment="1">
      <alignment vertical="center"/>
    </xf>
    <xf numFmtId="7" fontId="6" fillId="2" borderId="4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7" fontId="3" fillId="0" borderId="1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7" fontId="3" fillId="0" borderId="5" xfId="1" applyNumberFormat="1" applyFont="1" applyFill="1" applyBorder="1" applyAlignment="1">
      <alignment vertical="center"/>
    </xf>
    <xf numFmtId="7" fontId="3" fillId="0" borderId="3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27" tableBorderDxfId="26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25" dataCellStyle="Currency"/>
    <tableColumn id="3" xr3:uid="{00000000-0010-0000-0000-000003000000}" name="2 credits" dataDxfId="24" dataCellStyle="Currency"/>
    <tableColumn id="4" xr3:uid="{00000000-0010-0000-0000-000004000000}" name="3 credits" dataDxfId="23" dataCellStyle="Currency"/>
    <tableColumn id="5" xr3:uid="{00000000-0010-0000-0000-000005000000}" name="4 credits" dataDxfId="22" dataCellStyle="Currency"/>
    <tableColumn id="6" xr3:uid="{00000000-0010-0000-0000-000006000000}" name="5 credits" dataDxfId="21" dataCellStyle="Currency"/>
    <tableColumn id="7" xr3:uid="{00000000-0010-0000-0000-000007000000}" name="6 credits" dataDxfId="20" dataCellStyle="Currency"/>
    <tableColumn id="8" xr3:uid="{00000000-0010-0000-0000-000008000000}" name="7 credits" dataDxfId="19" dataCellStyle="Currency"/>
    <tableColumn id="9" xr3:uid="{00000000-0010-0000-0000-000009000000}" name="8 credits" dataDxfId="18" dataCellStyle="Currency"/>
    <tableColumn id="10" xr3:uid="{00000000-0010-0000-0000-00000A000000}" name="9 credits*" dataDxfId="17" dataCellStyle="Currency"/>
    <tableColumn id="11" xr3:uid="{00000000-0010-0000-0000-00000B000000}" name="10 credits*" dataDxfId="16" dataCellStyle="Currency"/>
    <tableColumn id="12" xr3:uid="{00000000-0010-0000-0000-00000C000000}" name="11 credits*" dataDxfId="15" dataCellStyle="Currency"/>
    <tableColumn id="13" xr3:uid="{00000000-0010-0000-0000-00000D000000}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ition_and_Fees_NonResident_Undergraduates3" displayName="Tuition_and_Fees_NonResident_Undergraduates3" ref="A23:M36" totalsRowShown="0" headerRowDxfId="13" tableBorderDxfId="12">
  <autoFilter ref="A23:M3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Tuition/Fee Type"/>
    <tableColumn id="2" xr3:uid="{00000000-0010-0000-0100-000002000000}" name="1 credit" dataDxfId="11" dataCellStyle="Currency"/>
    <tableColumn id="3" xr3:uid="{00000000-0010-0000-0100-000003000000}" name="2 credits" dataDxfId="10" dataCellStyle="Currency"/>
    <tableColumn id="4" xr3:uid="{00000000-0010-0000-0100-000004000000}" name="3 credits" dataDxfId="9" dataCellStyle="Currency"/>
    <tableColumn id="5" xr3:uid="{00000000-0010-0000-0100-000005000000}" name="4 credits" dataDxfId="8" dataCellStyle="Currency"/>
    <tableColumn id="6" xr3:uid="{00000000-0010-0000-0100-000006000000}" name="5 credits" dataDxfId="7" dataCellStyle="Currency"/>
    <tableColumn id="7" xr3:uid="{00000000-0010-0000-0100-000007000000}" name="6 credits" dataDxfId="6" dataCellStyle="Currency"/>
    <tableColumn id="8" xr3:uid="{00000000-0010-0000-0100-000008000000}" name="7 credits" dataDxfId="5" dataCellStyle="Currency"/>
    <tableColumn id="9" xr3:uid="{00000000-0010-0000-0100-000009000000}" name="8 credits" dataDxfId="4" dataCellStyle="Currency"/>
    <tableColumn id="10" xr3:uid="{00000000-0010-0000-0100-00000A000000}" name="9 credits*" dataDxfId="3" dataCellStyle="Currency"/>
    <tableColumn id="11" xr3:uid="{00000000-0010-0000-0100-00000B000000}" name="10 credits*" dataDxfId="2" dataCellStyle="Currency"/>
    <tableColumn id="12" xr3:uid="{00000000-0010-0000-0100-00000C000000}" name="11 credits*" dataDxfId="1" dataCellStyle="Currency"/>
    <tableColumn id="13" xr3:uid="{00000000-0010-0000-01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zoomScaleNormal="100" workbookViewId="0">
      <selection activeCell="O28" sqref="O28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7" t="s">
        <v>0</v>
      </c>
      <c r="B8" s="18">
        <v>1102</v>
      </c>
      <c r="C8" s="18">
        <f t="shared" ref="C8" si="0">SUM(B8*2)</f>
        <v>2204</v>
      </c>
      <c r="D8" s="18">
        <f t="shared" ref="D8" si="1">SUM(B8*3)</f>
        <v>3306</v>
      </c>
      <c r="E8" s="18">
        <f t="shared" ref="E8" si="2">SUM(B8*4)</f>
        <v>4408</v>
      </c>
      <c r="F8" s="18">
        <f t="shared" ref="F8" si="3">SUM(B8*5)</f>
        <v>5510</v>
      </c>
      <c r="G8" s="18">
        <f t="shared" ref="G8" si="4">SUM(B8*6)</f>
        <v>6612</v>
      </c>
      <c r="H8" s="18">
        <f t="shared" ref="H8" si="5">SUM(B8*7)</f>
        <v>7714</v>
      </c>
      <c r="I8" s="18">
        <f t="shared" ref="I8" si="6">SUM(B8*8)</f>
        <v>8816</v>
      </c>
      <c r="J8" s="18">
        <f t="shared" ref="J8" si="7">SUM(B8*9)</f>
        <v>9918</v>
      </c>
      <c r="K8" s="18">
        <f t="shared" ref="K8" si="8">SUM(B8*10)</f>
        <v>11020</v>
      </c>
      <c r="L8" s="18">
        <f t="shared" ref="L8" si="9">SUM(B8*11)</f>
        <v>12122</v>
      </c>
      <c r="M8" s="19">
        <v>13225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0" t="s">
        <v>30</v>
      </c>
      <c r="B9" s="16">
        <v>26.04</v>
      </c>
      <c r="C9" s="16">
        <f t="shared" ref="C9:C17" si="10">SUM(B9*2)</f>
        <v>52.08</v>
      </c>
      <c r="D9" s="16">
        <f t="shared" ref="D9:D17" si="11">SUM(B9*3)</f>
        <v>78.12</v>
      </c>
      <c r="E9" s="16">
        <f t="shared" ref="E9:E17" si="12">SUM(B9*4)</f>
        <v>104.16</v>
      </c>
      <c r="F9" s="16">
        <f t="shared" ref="F9:F17" si="13">SUM(B9*5)</f>
        <v>130.19999999999999</v>
      </c>
      <c r="G9" s="16">
        <f t="shared" ref="G9:G17" si="14">SUM(B9*6)</f>
        <v>156.24</v>
      </c>
      <c r="H9" s="16">
        <f t="shared" ref="H9:H17" si="15">SUM(B9*7)</f>
        <v>182.28</v>
      </c>
      <c r="I9" s="16">
        <f t="shared" ref="I9:I17" si="16">SUM(B9*8)</f>
        <v>208.32</v>
      </c>
      <c r="J9" s="16">
        <v>312.5</v>
      </c>
      <c r="K9" s="16">
        <v>312.5</v>
      </c>
      <c r="L9" s="16">
        <v>312.5</v>
      </c>
      <c r="M9" s="16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6">
        <v>0</v>
      </c>
      <c r="C10" s="16">
        <f t="shared" si="10"/>
        <v>0</v>
      </c>
      <c r="D10" s="16">
        <f t="shared" si="11"/>
        <v>0</v>
      </c>
      <c r="E10" s="16">
        <f t="shared" si="12"/>
        <v>0</v>
      </c>
      <c r="F10" s="16">
        <f t="shared" si="13"/>
        <v>0</v>
      </c>
      <c r="G10" s="16">
        <f t="shared" si="14"/>
        <v>0</v>
      </c>
      <c r="H10" s="16">
        <f t="shared" si="15"/>
        <v>0</v>
      </c>
      <c r="I10" s="16">
        <f t="shared" si="16"/>
        <v>0</v>
      </c>
      <c r="J10" s="16">
        <f t="shared" ref="J10:M15" si="17">SUM(B10*9)</f>
        <v>0</v>
      </c>
      <c r="K10" s="16">
        <f t="shared" si="17"/>
        <v>0</v>
      </c>
      <c r="L10" s="16">
        <f t="shared" si="17"/>
        <v>0</v>
      </c>
      <c r="M10" s="16">
        <f t="shared" si="17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6">
        <v>11.21</v>
      </c>
      <c r="C11" s="16">
        <f t="shared" si="10"/>
        <v>22.42</v>
      </c>
      <c r="D11" s="16">
        <f t="shared" si="11"/>
        <v>33.630000000000003</v>
      </c>
      <c r="E11" s="16">
        <f t="shared" si="12"/>
        <v>44.84</v>
      </c>
      <c r="F11" s="16">
        <f t="shared" si="13"/>
        <v>56.050000000000004</v>
      </c>
      <c r="G11" s="16">
        <f t="shared" si="14"/>
        <v>67.260000000000005</v>
      </c>
      <c r="H11" s="16">
        <f t="shared" si="15"/>
        <v>78.47</v>
      </c>
      <c r="I11" s="16">
        <f t="shared" si="16"/>
        <v>89.68</v>
      </c>
      <c r="J11" s="16">
        <v>134.5</v>
      </c>
      <c r="K11" s="16">
        <v>134.5</v>
      </c>
      <c r="L11" s="16">
        <v>134.5</v>
      </c>
      <c r="M11" s="16">
        <v>134.5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29</v>
      </c>
      <c r="B12" s="16">
        <v>2.08</v>
      </c>
      <c r="C12" s="16">
        <v>4.16</v>
      </c>
      <c r="D12" s="16">
        <v>6.24</v>
      </c>
      <c r="E12" s="16">
        <v>8.32</v>
      </c>
      <c r="F12" s="16">
        <v>10.4</v>
      </c>
      <c r="G12" s="16">
        <v>12.48</v>
      </c>
      <c r="H12" s="16">
        <v>14.56</v>
      </c>
      <c r="I12" s="16">
        <v>16.64</v>
      </c>
      <c r="J12" s="16">
        <v>25</v>
      </c>
      <c r="K12" s="16">
        <v>25</v>
      </c>
      <c r="L12" s="16">
        <v>25</v>
      </c>
      <c r="M12" s="16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6">
        <v>11.46</v>
      </c>
      <c r="C13" s="16">
        <f t="shared" si="10"/>
        <v>22.92</v>
      </c>
      <c r="D13" s="16">
        <f t="shared" si="11"/>
        <v>34.380000000000003</v>
      </c>
      <c r="E13" s="16">
        <f t="shared" si="12"/>
        <v>45.84</v>
      </c>
      <c r="F13" s="16">
        <f t="shared" si="13"/>
        <v>57.300000000000004</v>
      </c>
      <c r="G13" s="16">
        <f t="shared" si="14"/>
        <v>68.760000000000005</v>
      </c>
      <c r="H13" s="16">
        <f t="shared" si="15"/>
        <v>80.22</v>
      </c>
      <c r="I13" s="16">
        <f t="shared" si="1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6">
        <v>18.68</v>
      </c>
      <c r="C14" s="16">
        <f t="shared" si="10"/>
        <v>37.36</v>
      </c>
      <c r="D14" s="16">
        <f t="shared" si="11"/>
        <v>56.04</v>
      </c>
      <c r="E14" s="16">
        <f t="shared" si="12"/>
        <v>74.72</v>
      </c>
      <c r="F14" s="16">
        <f t="shared" si="13"/>
        <v>93.4</v>
      </c>
      <c r="G14" s="16">
        <f t="shared" si="14"/>
        <v>112.08</v>
      </c>
      <c r="H14" s="16">
        <f t="shared" si="15"/>
        <v>130.76</v>
      </c>
      <c r="I14" s="16">
        <f t="shared" si="16"/>
        <v>149.44</v>
      </c>
      <c r="J14" s="16">
        <v>224.1</v>
      </c>
      <c r="K14" s="16">
        <v>224.1</v>
      </c>
      <c r="L14" s="16">
        <v>224.1</v>
      </c>
      <c r="M14" s="16">
        <v>224.1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6">
        <v>0</v>
      </c>
      <c r="C15" s="16">
        <f t="shared" si="10"/>
        <v>0</v>
      </c>
      <c r="D15" s="16">
        <f t="shared" si="11"/>
        <v>0</v>
      </c>
      <c r="E15" s="16">
        <f t="shared" si="12"/>
        <v>0</v>
      </c>
      <c r="F15" s="16">
        <f t="shared" si="13"/>
        <v>0</v>
      </c>
      <c r="G15" s="16">
        <f t="shared" si="14"/>
        <v>0</v>
      </c>
      <c r="H15" s="16">
        <f t="shared" si="15"/>
        <v>0</v>
      </c>
      <c r="I15" s="16">
        <f t="shared" si="16"/>
        <v>0</v>
      </c>
      <c r="J15" s="16">
        <f t="shared" si="17"/>
        <v>0</v>
      </c>
      <c r="K15" s="16">
        <f t="shared" si="17"/>
        <v>0</v>
      </c>
      <c r="L15" s="16">
        <f t="shared" si="17"/>
        <v>0</v>
      </c>
      <c r="M15" s="16">
        <f t="shared" si="17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31</v>
      </c>
      <c r="B16" s="16">
        <v>65</v>
      </c>
      <c r="C16" s="16">
        <v>65</v>
      </c>
      <c r="D16" s="16">
        <v>65</v>
      </c>
      <c r="E16" s="16">
        <v>65</v>
      </c>
      <c r="F16" s="16">
        <v>65</v>
      </c>
      <c r="G16" s="16">
        <v>65</v>
      </c>
      <c r="H16" s="16">
        <v>65</v>
      </c>
      <c r="I16" s="16">
        <v>65</v>
      </c>
      <c r="J16" s="16">
        <v>65</v>
      </c>
      <c r="K16" s="16">
        <v>65</v>
      </c>
      <c r="L16" s="16">
        <v>65</v>
      </c>
      <c r="M16" s="16">
        <v>65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6">
        <v>36.58</v>
      </c>
      <c r="C17" s="16">
        <f t="shared" si="10"/>
        <v>73.16</v>
      </c>
      <c r="D17" s="16">
        <f t="shared" si="11"/>
        <v>109.74</v>
      </c>
      <c r="E17" s="16">
        <f t="shared" si="12"/>
        <v>146.32</v>
      </c>
      <c r="F17" s="16">
        <f t="shared" si="13"/>
        <v>182.89999999999998</v>
      </c>
      <c r="G17" s="16">
        <f t="shared" si="14"/>
        <v>219.48</v>
      </c>
      <c r="H17" s="16">
        <f t="shared" si="15"/>
        <v>256.06</v>
      </c>
      <c r="I17" s="16">
        <f t="shared" si="16"/>
        <v>292.64</v>
      </c>
      <c r="J17" s="16">
        <v>438.92</v>
      </c>
      <c r="K17" s="16">
        <v>438.92</v>
      </c>
      <c r="L17" s="16">
        <v>438.92</v>
      </c>
      <c r="M17" s="16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6">
        <v>20.61</v>
      </c>
      <c r="C19" s="16">
        <f>SUM(B19*2)</f>
        <v>41.22</v>
      </c>
      <c r="D19" s="16">
        <f>SUM(B19*3)</f>
        <v>61.83</v>
      </c>
      <c r="E19" s="16">
        <f>SUM(B19*4)</f>
        <v>82.44</v>
      </c>
      <c r="F19" s="16">
        <f>SUM(B19*5)</f>
        <v>103.05</v>
      </c>
      <c r="G19" s="16">
        <f>SUM(B19*6)</f>
        <v>123.66</v>
      </c>
      <c r="H19" s="16">
        <f>SUM(B19*7)</f>
        <v>144.26999999999998</v>
      </c>
      <c r="I19" s="16">
        <f>SUM(B19*8)</f>
        <v>164.88</v>
      </c>
      <c r="J19" s="16">
        <v>247.32</v>
      </c>
      <c r="K19" s="16">
        <v>247.32</v>
      </c>
      <c r="L19" s="16">
        <v>247.32</v>
      </c>
      <c r="M19" s="16">
        <v>247.32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18">SUM(B8:B19)</f>
        <v>1298.6599999999999</v>
      </c>
      <c r="C20" s="12">
        <f t="shared" si="18"/>
        <v>2527.3199999999997</v>
      </c>
      <c r="D20" s="12">
        <f t="shared" si="18"/>
        <v>3755.9799999999996</v>
      </c>
      <c r="E20" s="12">
        <f t="shared" si="18"/>
        <v>4984.6399999999994</v>
      </c>
      <c r="F20" s="12">
        <f t="shared" si="18"/>
        <v>6213.2999999999993</v>
      </c>
      <c r="G20" s="12">
        <f t="shared" si="18"/>
        <v>7441.9599999999991</v>
      </c>
      <c r="H20" s="12">
        <f t="shared" si="18"/>
        <v>8670.6200000000008</v>
      </c>
      <c r="I20" s="12">
        <f t="shared" si="18"/>
        <v>9899.2799999999988</v>
      </c>
      <c r="J20" s="12">
        <f t="shared" si="18"/>
        <v>11507.84</v>
      </c>
      <c r="K20" s="12">
        <f t="shared" si="18"/>
        <v>12609.84</v>
      </c>
      <c r="L20" s="12">
        <f t="shared" si="18"/>
        <v>13711.84</v>
      </c>
      <c r="M20" s="13">
        <f t="shared" si="18"/>
        <v>14814.84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8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25">
      <c r="A23" s="4" t="s">
        <v>18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5" t="s">
        <v>15</v>
      </c>
      <c r="I23" s="5" t="s">
        <v>16</v>
      </c>
      <c r="J23" s="5" t="s">
        <v>20</v>
      </c>
      <c r="K23" s="5" t="s">
        <v>21</v>
      </c>
      <c r="L23" s="5" t="s">
        <v>22</v>
      </c>
      <c r="M23" s="6" t="s">
        <v>17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7" t="s">
        <v>0</v>
      </c>
      <c r="B24" s="18">
        <v>1610</v>
      </c>
      <c r="C24" s="18">
        <f t="shared" ref="C24" si="19">SUM(B24*2)</f>
        <v>3220</v>
      </c>
      <c r="D24" s="18">
        <f t="shared" ref="D24" si="20">SUM(B24*3)</f>
        <v>4830</v>
      </c>
      <c r="E24" s="18">
        <f t="shared" ref="E24" si="21">SUM(B24*4)</f>
        <v>6440</v>
      </c>
      <c r="F24" s="18">
        <f t="shared" ref="F24" si="22">SUM(B24*5)</f>
        <v>8050</v>
      </c>
      <c r="G24" s="18">
        <f t="shared" ref="G24" si="23">SUM(B24*6)</f>
        <v>9660</v>
      </c>
      <c r="H24" s="18">
        <f t="shared" ref="H24" si="24">SUM(B24*7)</f>
        <v>11270</v>
      </c>
      <c r="I24" s="18">
        <f t="shared" ref="I24" si="25">SUM(B24*8)</f>
        <v>12880</v>
      </c>
      <c r="J24" s="18">
        <f t="shared" ref="J24" si="26">SUM(B24*9)</f>
        <v>14490</v>
      </c>
      <c r="K24" s="18">
        <f t="shared" ref="K24" si="27">SUM(B24*10)</f>
        <v>16100</v>
      </c>
      <c r="L24" s="18">
        <f t="shared" ref="L24" si="28">SUM(B24*11)</f>
        <v>17710</v>
      </c>
      <c r="M24" s="19">
        <v>19315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x14ac:dyDescent="0.2">
      <c r="A25" s="20" t="s">
        <v>30</v>
      </c>
      <c r="B25" s="16">
        <v>26.04</v>
      </c>
      <c r="C25" s="16">
        <f t="shared" ref="C25:C33" si="29">SUM(B25*2)</f>
        <v>52.08</v>
      </c>
      <c r="D25" s="16">
        <f t="shared" ref="D25:D33" si="30">SUM(B25*3)</f>
        <v>78.12</v>
      </c>
      <c r="E25" s="16">
        <f t="shared" ref="E25:E33" si="31">SUM(B25*4)</f>
        <v>104.16</v>
      </c>
      <c r="F25" s="16">
        <f t="shared" ref="F25:F33" si="32">SUM(B25*5)</f>
        <v>130.19999999999999</v>
      </c>
      <c r="G25" s="16">
        <f t="shared" ref="G25:G33" si="33">SUM(B25*6)</f>
        <v>156.24</v>
      </c>
      <c r="H25" s="16">
        <f t="shared" ref="H25:H33" si="34">SUM(B25*7)</f>
        <v>182.28</v>
      </c>
      <c r="I25" s="16">
        <f t="shared" ref="I25:I33" si="35">SUM(B25*8)</f>
        <v>208.32</v>
      </c>
      <c r="J25" s="16">
        <v>312.5</v>
      </c>
      <c r="K25" s="16">
        <v>312.5</v>
      </c>
      <c r="L25" s="16">
        <v>312.5</v>
      </c>
      <c r="M25" s="16">
        <v>312.5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5" t="s">
        <v>1</v>
      </c>
      <c r="B26" s="16">
        <v>0</v>
      </c>
      <c r="C26" s="16">
        <f t="shared" si="29"/>
        <v>0</v>
      </c>
      <c r="D26" s="16">
        <f t="shared" si="30"/>
        <v>0</v>
      </c>
      <c r="E26" s="16">
        <f t="shared" si="31"/>
        <v>0</v>
      </c>
      <c r="F26" s="16">
        <f t="shared" si="32"/>
        <v>0</v>
      </c>
      <c r="G26" s="16">
        <f t="shared" si="33"/>
        <v>0</v>
      </c>
      <c r="H26" s="16">
        <f t="shared" si="34"/>
        <v>0</v>
      </c>
      <c r="I26" s="16">
        <f t="shared" si="35"/>
        <v>0</v>
      </c>
      <c r="J26" s="16">
        <f t="shared" ref="J26:M31" si="36">SUM(B26*9)</f>
        <v>0</v>
      </c>
      <c r="K26" s="16">
        <f t="shared" si="36"/>
        <v>0</v>
      </c>
      <c r="L26" s="16">
        <f t="shared" si="36"/>
        <v>0</v>
      </c>
      <c r="M26" s="16">
        <f t="shared" si="36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5" t="s">
        <v>2</v>
      </c>
      <c r="B27" s="16">
        <v>11.21</v>
      </c>
      <c r="C27" s="16">
        <f t="shared" si="29"/>
        <v>22.42</v>
      </c>
      <c r="D27" s="16">
        <f t="shared" si="30"/>
        <v>33.630000000000003</v>
      </c>
      <c r="E27" s="16">
        <f t="shared" si="31"/>
        <v>44.84</v>
      </c>
      <c r="F27" s="16">
        <f t="shared" si="32"/>
        <v>56.050000000000004</v>
      </c>
      <c r="G27" s="16">
        <f t="shared" si="33"/>
        <v>67.260000000000005</v>
      </c>
      <c r="H27" s="16">
        <f t="shared" si="34"/>
        <v>78.47</v>
      </c>
      <c r="I27" s="16">
        <f t="shared" si="35"/>
        <v>89.68</v>
      </c>
      <c r="J27" s="16">
        <v>134.5</v>
      </c>
      <c r="K27" s="16">
        <v>134.5</v>
      </c>
      <c r="L27" s="16">
        <v>134.5</v>
      </c>
      <c r="M27" s="16">
        <v>134.5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5" t="s">
        <v>29</v>
      </c>
      <c r="B28" s="16">
        <v>2.08</v>
      </c>
      <c r="C28" s="16">
        <v>4.16</v>
      </c>
      <c r="D28" s="16">
        <v>6.24</v>
      </c>
      <c r="E28" s="16">
        <v>8.32</v>
      </c>
      <c r="F28" s="16">
        <v>10.4</v>
      </c>
      <c r="G28" s="16">
        <v>12.48</v>
      </c>
      <c r="H28" s="16">
        <v>14.56</v>
      </c>
      <c r="I28" s="16">
        <v>16.64</v>
      </c>
      <c r="J28" s="16">
        <v>25</v>
      </c>
      <c r="K28" s="16">
        <v>25</v>
      </c>
      <c r="L28" s="16">
        <v>25</v>
      </c>
      <c r="M28" s="16">
        <v>25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5" t="s">
        <v>3</v>
      </c>
      <c r="B29" s="16">
        <v>11.46</v>
      </c>
      <c r="C29" s="16">
        <f t="shared" si="29"/>
        <v>22.92</v>
      </c>
      <c r="D29" s="16">
        <f t="shared" si="30"/>
        <v>34.380000000000003</v>
      </c>
      <c r="E29" s="16">
        <f t="shared" si="31"/>
        <v>45.84</v>
      </c>
      <c r="F29" s="16">
        <f t="shared" si="32"/>
        <v>57.300000000000004</v>
      </c>
      <c r="G29" s="16">
        <f t="shared" si="33"/>
        <v>68.760000000000005</v>
      </c>
      <c r="H29" s="16">
        <f t="shared" si="34"/>
        <v>80.22</v>
      </c>
      <c r="I29" s="16">
        <f t="shared" si="35"/>
        <v>91.68</v>
      </c>
      <c r="J29" s="16">
        <v>137.5</v>
      </c>
      <c r="K29" s="16">
        <v>137.5</v>
      </c>
      <c r="L29" s="16">
        <v>137.5</v>
      </c>
      <c r="M29" s="16">
        <v>137.5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5" t="s">
        <v>4</v>
      </c>
      <c r="B30" s="16">
        <v>18.68</v>
      </c>
      <c r="C30" s="16">
        <f t="shared" si="29"/>
        <v>37.36</v>
      </c>
      <c r="D30" s="16">
        <f t="shared" si="30"/>
        <v>56.04</v>
      </c>
      <c r="E30" s="16">
        <f t="shared" si="31"/>
        <v>74.72</v>
      </c>
      <c r="F30" s="16">
        <f t="shared" si="32"/>
        <v>93.4</v>
      </c>
      <c r="G30" s="16">
        <f t="shared" si="33"/>
        <v>112.08</v>
      </c>
      <c r="H30" s="16">
        <f t="shared" si="34"/>
        <v>130.76</v>
      </c>
      <c r="I30" s="16">
        <f t="shared" si="35"/>
        <v>149.44</v>
      </c>
      <c r="J30" s="16">
        <v>224.1</v>
      </c>
      <c r="K30" s="16">
        <v>224.1</v>
      </c>
      <c r="L30" s="16">
        <v>224.1</v>
      </c>
      <c r="M30" s="16">
        <v>224.1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5" t="s">
        <v>19</v>
      </c>
      <c r="B31" s="16">
        <v>0</v>
      </c>
      <c r="C31" s="16">
        <f t="shared" si="29"/>
        <v>0</v>
      </c>
      <c r="D31" s="16">
        <f t="shared" si="30"/>
        <v>0</v>
      </c>
      <c r="E31" s="16">
        <f t="shared" si="31"/>
        <v>0</v>
      </c>
      <c r="F31" s="16">
        <f t="shared" si="32"/>
        <v>0</v>
      </c>
      <c r="G31" s="16">
        <f t="shared" si="33"/>
        <v>0</v>
      </c>
      <c r="H31" s="16">
        <f t="shared" si="34"/>
        <v>0</v>
      </c>
      <c r="I31" s="16">
        <f t="shared" si="35"/>
        <v>0</v>
      </c>
      <c r="J31" s="16">
        <f t="shared" si="36"/>
        <v>0</v>
      </c>
      <c r="K31" s="16">
        <f t="shared" si="36"/>
        <v>0</v>
      </c>
      <c r="L31" s="16">
        <f t="shared" si="36"/>
        <v>0</v>
      </c>
      <c r="M31" s="16">
        <f t="shared" si="36"/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5" t="s">
        <v>31</v>
      </c>
      <c r="B32" s="16">
        <v>65</v>
      </c>
      <c r="C32" s="16">
        <v>65</v>
      </c>
      <c r="D32" s="16">
        <v>65</v>
      </c>
      <c r="E32" s="16">
        <v>65</v>
      </c>
      <c r="F32" s="16">
        <v>65</v>
      </c>
      <c r="G32" s="16">
        <v>65</v>
      </c>
      <c r="H32" s="16">
        <v>65</v>
      </c>
      <c r="I32" s="16">
        <v>65</v>
      </c>
      <c r="J32" s="16">
        <v>65</v>
      </c>
      <c r="K32" s="16">
        <v>65</v>
      </c>
      <c r="L32" s="16">
        <v>65</v>
      </c>
      <c r="M32" s="16">
        <v>65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5" t="s">
        <v>5</v>
      </c>
      <c r="B33" s="16">
        <v>36.58</v>
      </c>
      <c r="C33" s="16">
        <f t="shared" si="29"/>
        <v>73.16</v>
      </c>
      <c r="D33" s="16">
        <f t="shared" si="30"/>
        <v>109.74</v>
      </c>
      <c r="E33" s="16">
        <f t="shared" si="31"/>
        <v>146.32</v>
      </c>
      <c r="F33" s="16">
        <f t="shared" si="32"/>
        <v>182.89999999999998</v>
      </c>
      <c r="G33" s="16">
        <f t="shared" si="33"/>
        <v>219.48</v>
      </c>
      <c r="H33" s="16">
        <f t="shared" si="34"/>
        <v>256.06</v>
      </c>
      <c r="I33" s="16">
        <f t="shared" si="35"/>
        <v>292.64</v>
      </c>
      <c r="J33" s="16">
        <v>438.92</v>
      </c>
      <c r="K33" s="16">
        <v>438.92</v>
      </c>
      <c r="L33" s="16">
        <v>438.92</v>
      </c>
      <c r="M33" s="16">
        <v>438.92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5" t="s">
        <v>6</v>
      </c>
      <c r="B34" s="16">
        <v>5</v>
      </c>
      <c r="C34" s="16">
        <v>5</v>
      </c>
      <c r="D34" s="16">
        <v>5</v>
      </c>
      <c r="E34" s="16">
        <v>5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M34" s="16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25">
      <c r="A35" s="15" t="s">
        <v>7</v>
      </c>
      <c r="B35" s="16">
        <v>20.61</v>
      </c>
      <c r="C35" s="16">
        <f>SUM(B35*2)</f>
        <v>41.22</v>
      </c>
      <c r="D35" s="16">
        <f>SUM(B35*3)</f>
        <v>61.83</v>
      </c>
      <c r="E35" s="16">
        <f>SUM(B35*4)</f>
        <v>82.44</v>
      </c>
      <c r="F35" s="16">
        <f>SUM(B35*5)</f>
        <v>103.05</v>
      </c>
      <c r="G35" s="16">
        <f>SUM(B35*6)</f>
        <v>123.66</v>
      </c>
      <c r="H35" s="16">
        <f>SUM(B35*7)</f>
        <v>144.26999999999998</v>
      </c>
      <c r="I35" s="16">
        <f>SUM(B35*8)</f>
        <v>164.88</v>
      </c>
      <c r="J35" s="16">
        <v>247.32</v>
      </c>
      <c r="K35" s="16">
        <v>247.32</v>
      </c>
      <c r="L35" s="16">
        <v>247.32</v>
      </c>
      <c r="M35" s="16">
        <v>247.32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 t="s">
        <v>8</v>
      </c>
      <c r="B36" s="12">
        <f t="shared" ref="B36:M36" si="37">SUM(B24:B35)</f>
        <v>1806.6599999999999</v>
      </c>
      <c r="C36" s="12">
        <f t="shared" si="37"/>
        <v>3543.3199999999997</v>
      </c>
      <c r="D36" s="12">
        <f t="shared" si="37"/>
        <v>5279.98</v>
      </c>
      <c r="E36" s="12">
        <f t="shared" si="37"/>
        <v>7016.6399999999994</v>
      </c>
      <c r="F36" s="12">
        <f t="shared" si="37"/>
        <v>8753.2999999999975</v>
      </c>
      <c r="G36" s="12">
        <f t="shared" si="37"/>
        <v>10489.96</v>
      </c>
      <c r="H36" s="12">
        <f t="shared" si="37"/>
        <v>12226.619999999999</v>
      </c>
      <c r="I36" s="12">
        <f t="shared" si="37"/>
        <v>13963.279999999999</v>
      </c>
      <c r="J36" s="12">
        <f t="shared" si="37"/>
        <v>16079.84</v>
      </c>
      <c r="K36" s="12">
        <f t="shared" si="37"/>
        <v>17689.839999999997</v>
      </c>
      <c r="L36" s="12">
        <f t="shared" si="37"/>
        <v>19299.839999999997</v>
      </c>
      <c r="M36" s="13">
        <f t="shared" si="37"/>
        <v>20904.839999999997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sheetProtection algorithmName="SHA-512" hashValue="wp1I2EFknRCn4vQIXZWZsKzSiHIKBBdRKMfF7E3aBZ7Do33sc6pp/fBVFxLv7n1okzr6u6RadzZxgvahSxbUUQ==" saltValue="7qr9bW1I9kH1jJ7rQJFqUw==" spinCount="100000" sheet="1" objects="1" scenarios="1"/>
  <hyperlinks>
    <hyperlink ref="B4" r:id="rId1" display="All information in this document is available at www.buffalo.edu/students/tuition-and-fees.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Pharm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Pharm Tuition and Fee Billing Rates</dc:title>
  <dc:subject>Listing of graduate tuition and fees for the spring 2017 semester</dc:subject>
  <dc:creator>UB Student Accounts</dc:creator>
  <cp:keywords>tuition,fees, Pharm tuition, Pharm fees</cp:keywords>
  <cp:lastModifiedBy>Laura Stevens</cp:lastModifiedBy>
  <cp:lastPrinted>2019-05-21T14:58:12Z</cp:lastPrinted>
  <dcterms:created xsi:type="dcterms:W3CDTF">2016-06-06T21:02:30Z</dcterms:created>
  <dcterms:modified xsi:type="dcterms:W3CDTF">2024-10-28T16:32:01Z</dcterms:modified>
  <cp:category>tuition</cp:category>
</cp:coreProperties>
</file>